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C46BBBED-69CD-4DF6-BDBA-B300CA256248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11  PEINTURE" sheetId="1" r:id="rId1"/>
  </sheets>
  <definedNames>
    <definedName name="_xlnm.Print_Titles" localSheetId="0">'LOT 11  PEINTURE'!$1:$5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1" i="1" l="1"/>
  <c r="M50" i="1"/>
  <c r="M17" i="1"/>
  <c r="M54" i="1"/>
  <c r="M55" i="1" s="1"/>
  <c r="M49" i="1"/>
  <c r="M48" i="1"/>
  <c r="M45" i="1"/>
  <c r="M44" i="1"/>
  <c r="M41" i="1"/>
  <c r="M40" i="1"/>
  <c r="M38" i="1"/>
  <c r="M37" i="1"/>
  <c r="M36" i="1"/>
  <c r="M34" i="1"/>
  <c r="M32" i="1"/>
  <c r="M31" i="1"/>
  <c r="M27" i="1"/>
  <c r="M26" i="1"/>
  <c r="M25" i="1"/>
  <c r="M24" i="1"/>
  <c r="M28" i="1" s="1"/>
  <c r="M23" i="1"/>
  <c r="M21" i="1"/>
  <c r="M16" i="1"/>
  <c r="M57" i="1" l="1"/>
  <c r="M42" i="1"/>
  <c r="M52" i="1"/>
  <c r="M46" i="1"/>
  <c r="M18" i="1"/>
  <c r="M56" i="1"/>
  <c r="M58" i="1" l="1"/>
</calcChain>
</file>

<file path=xl/sharedStrings.xml><?xml version="1.0" encoding="utf-8"?>
<sst xmlns="http://schemas.openxmlformats.org/spreadsheetml/2006/main" count="133" uniqueCount="109">
  <si>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</si>
  <si>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</si>
  <si>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</si>
  <si>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</si>
  <si>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</si>
  <si>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</si>
  <si>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</si>
  <si>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</si>
  <si>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</si>
  <si>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</si>
  <si>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</si>
  <si>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</si>
  <si>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</si>
  <si>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</si>
  <si>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</si>
  <si>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11</t>
  </si>
  <si>
    <t>PEINTURE</t>
  </si>
  <si>
    <t>2</t>
  </si>
  <si>
    <t>CAHIER DES CLAUSES TECHNIQUES PARTICULIERES</t>
  </si>
  <si>
    <t>2.1</t>
  </si>
  <si>
    <t>2.1.1</t>
  </si>
  <si>
    <t>Études</t>
  </si>
  <si>
    <t>ft</t>
  </si>
  <si>
    <t>Sous-Total HT de ETUDES</t>
  </si>
  <si>
    <t>2.2</t>
  </si>
  <si>
    <t>TRAVAUX PREPARATOIRES</t>
  </si>
  <si>
    <t>2.2.1</t>
  </si>
  <si>
    <t>MODIFICATIONS / REPRISES</t>
  </si>
  <si>
    <t>2.2.1.1</t>
  </si>
  <si>
    <t>Raccords et reprises</t>
  </si>
  <si>
    <t>2.2.2</t>
  </si>
  <si>
    <t>PREPARATION DES SUPPORTS DE TOUTES NATURES</t>
  </si>
  <si>
    <t>2.2.2.1</t>
  </si>
  <si>
    <t>Préparation des supports en plaques de plâtre</t>
  </si>
  <si>
    <t>m²</t>
  </si>
  <si>
    <t>2.2.2.2</t>
  </si>
  <si>
    <t>Préparation des supports béton</t>
  </si>
  <si>
    <t>2.2.2.3</t>
  </si>
  <si>
    <t>Préparation des supports bois</t>
  </si>
  <si>
    <t>2.2.2.4</t>
  </si>
  <si>
    <t>Préparation des supports métalliques ou PVC</t>
  </si>
  <si>
    <t>2.2.2.5</t>
  </si>
  <si>
    <t>Barrière anti-remontée d'humidité</t>
  </si>
  <si>
    <t>Sous-Total HT de TRAVAUX PREPARATOIRES</t>
  </si>
  <si>
    <t>2.3</t>
  </si>
  <si>
    <t>PEINTURE EN PHASE AQUEUSE</t>
  </si>
  <si>
    <t>2.3.1</t>
  </si>
  <si>
    <t>PEINTURE SUR MURS</t>
  </si>
  <si>
    <t>2.3.1.1</t>
  </si>
  <si>
    <t>Peinture - finition type B</t>
  </si>
  <si>
    <t>2.3.1.2</t>
  </si>
  <si>
    <t>Peinture garnissante – finition type C</t>
  </si>
  <si>
    <t>2.3.2</t>
  </si>
  <si>
    <t>PEINTURE SUR PLAFONDS</t>
  </si>
  <si>
    <t>2.3.2.1</t>
  </si>
  <si>
    <t>Peinture sur plafonds garnissante - finition type C</t>
  </si>
  <si>
    <t>2.3.3</t>
  </si>
  <si>
    <t>PEINTURE SUR SUPPORT BOIS</t>
  </si>
  <si>
    <t>2.3.3.1</t>
  </si>
  <si>
    <t>Peinture sur portes</t>
  </si>
  <si>
    <t>2.3.3.2</t>
  </si>
  <si>
    <t>Peinture sur huisseries bois de portes</t>
  </si>
  <si>
    <t>ml</t>
  </si>
  <si>
    <t>2.3.3.3</t>
  </si>
  <si>
    <t>Peinture sur plinthes</t>
  </si>
  <si>
    <t>2.3.4</t>
  </si>
  <si>
    <t>PEINTURE SUR OUVRAGE NON FERREUX</t>
  </si>
  <si>
    <t>2.3.4.1</t>
  </si>
  <si>
    <t>Peinture sur canalisation – finition type B</t>
  </si>
  <si>
    <t>2.3.4.2</t>
  </si>
  <si>
    <t>Peinture sur huisseries métallique des portes</t>
  </si>
  <si>
    <t>Sous-Total HT de PEINTURE EN PHASE AQUEUSE</t>
  </si>
  <si>
    <t>2.4</t>
  </si>
  <si>
    <t>PEINTURE DE SOL</t>
  </si>
  <si>
    <t>2.4.1</t>
  </si>
  <si>
    <t>Peinture de sol</t>
  </si>
  <si>
    <t>2.4.2</t>
  </si>
  <si>
    <t>Couvre-joints de dilatation</t>
  </si>
  <si>
    <t>Sous-Total HT de PEINTURE DE SOL</t>
  </si>
  <si>
    <t>2.5</t>
  </si>
  <si>
    <t>RESINE DE SOL</t>
  </si>
  <si>
    <t>2.5.1</t>
  </si>
  <si>
    <t>Revêtement résine époxy anti-acide</t>
  </si>
  <si>
    <t>2.5.2</t>
  </si>
  <si>
    <t>Sous-Total HT de RESINE DE SOL</t>
  </si>
  <si>
    <t>2.6</t>
  </si>
  <si>
    <t>NETTOYAGE</t>
  </si>
  <si>
    <t>2.6.1</t>
  </si>
  <si>
    <t>NETTOYAGE DE FIN DE CHANTIER</t>
  </si>
  <si>
    <t>Sous-Total HT de NETTOYAGE</t>
  </si>
  <si>
    <t>MONTANT TVA - 20,00%</t>
  </si>
  <si>
    <t>DEPENSES D'INVESTISSEMENT</t>
  </si>
  <si>
    <t>2.1.2</t>
  </si>
  <si>
    <t>doe</t>
  </si>
  <si>
    <t xml:space="preserve">Revêtement résine époxy </t>
  </si>
  <si>
    <t>2.5.3</t>
  </si>
  <si>
    <t>2.5.4</t>
  </si>
  <si>
    <t>Remontées en plinthes du revêtement résine</t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</si>
  <si>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</si>
  <si>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</si>
  <si>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</si>
  <si>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</si>
  <si>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</si>
  <si>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</si>
  <si>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</si>
  <si>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Décomposition du Prix Global et Forfaitaire</t>
  </si>
  <si>
    <t>LOT n°11. PEINTURE</t>
  </si>
  <si>
    <t>MONTANT HT - 11 - PEINTURE</t>
  </si>
  <si>
    <t>MONTANT TTC - 11 -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</si>
</sst>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6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4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 wrapText="1" indent="2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5" fillId="5" borderId="16" xfId="0" applyFont="1" applyFill="1" applyBorder="1" applyAlignment="1" applyProtection="1">
      <alignment horizontal="center" vertical="center"/>
    </xf>
    <xf numFmtId="0" fontId="15" fillId="5" borderId="18" xfId="0" applyFont="1" applyFill="1" applyBorder="1" applyAlignment="1" applyProtection="1">
      <alignment horizontal="center" vertical="center"/>
    </xf>
    <xf numFmtId="0" fontId="15" fillId="5" borderId="20" xfId="0" applyFont="1" applyFill="1" applyBorder="1" applyAlignment="1" applyProtection="1">
      <alignment horizontal="center" vertical="center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6"/>
  <sheetViews>
    <sheetView showZeros="0" tabSelected="1" workbookViewId="0">
      <pane ySplit="6" topLeftCell="A46" activePane="bottomLeft" state="frozen"/>
      <selection pane="bottomLeft" activeCell="A58" sqref="A58:L58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76" t="s">
        <v>105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  <c r="N1" s="2"/>
    </row>
    <row r="2" spans="1:14" ht="19.5" customHeight="1" x14ac:dyDescent="0.15">
      <c r="A2" s="79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1"/>
      <c r="N2" s="3"/>
    </row>
    <row r="3" spans="1:14" ht="62.25" customHeight="1" x14ac:dyDescent="0.15">
      <c r="A3" s="4"/>
      <c r="B3" s="5"/>
      <c r="C3" s="71" t="s">
        <v>0</v>
      </c>
      <c r="D3" s="71"/>
      <c r="E3" s="72"/>
      <c r="F3" s="71"/>
      <c r="G3" s="72"/>
      <c r="H3" s="71"/>
      <c r="I3" s="72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1"/>
      <c r="D4" s="71"/>
      <c r="E4" s="72"/>
      <c r="F4" s="71"/>
      <c r="G4" s="72"/>
      <c r="H4" s="71"/>
      <c r="I4" s="72"/>
      <c r="J4" s="11"/>
      <c r="K4" s="11"/>
      <c r="L4" s="11"/>
      <c r="M4" s="10"/>
      <c r="N4" s="3"/>
    </row>
    <row r="5" spans="1:14" ht="4.5" customHeight="1" x14ac:dyDescent="0.15">
      <c r="A5" s="73" t="s">
        <v>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5"/>
      <c r="N5" s="12"/>
    </row>
    <row r="6" spans="1:14" ht="14.25" customHeight="1" x14ac:dyDescent="0.15">
      <c r="A6" s="68" t="s">
        <v>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70"/>
      <c r="N6" s="13"/>
    </row>
    <row r="7" spans="1:14" ht="15" customHeight="1" x14ac:dyDescent="0.15">
      <c r="A7" s="91" t="s">
        <v>2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3"/>
      <c r="N7" s="3"/>
    </row>
    <row r="8" spans="1:14" ht="15" customHeight="1" x14ac:dyDescent="0.15">
      <c r="A8" s="85" t="s">
        <v>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7"/>
      <c r="N8" s="3"/>
    </row>
    <row r="9" spans="1:14" ht="15" customHeight="1" x14ac:dyDescent="0.15">
      <c r="A9" s="85" t="s">
        <v>4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7"/>
      <c r="N9" s="3"/>
    </row>
    <row r="10" spans="1:14" ht="15" customHeight="1" x14ac:dyDescent="0.15">
      <c r="A10" s="88" t="s">
        <v>5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90"/>
      <c r="N10" s="3"/>
    </row>
    <row r="11" spans="1:14" ht="28.5" customHeight="1" x14ac:dyDescent="0.15">
      <c r="A11" s="82" t="s">
        <v>106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4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17</v>
      </c>
      <c r="B14" s="31"/>
      <c r="C14" s="32" t="s">
        <v>18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19</v>
      </c>
      <c r="B15" s="31"/>
      <c r="C15" s="32" t="s">
        <v>91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20</v>
      </c>
      <c r="B16" s="34"/>
      <c r="C16" s="35" t="s">
        <v>21</v>
      </c>
      <c r="D16" s="36" t="s">
        <v>22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92</v>
      </c>
      <c r="B17" s="34"/>
      <c r="C17" s="35" t="s">
        <v>93</v>
      </c>
      <c r="D17" s="36" t="s">
        <v>22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>IF(ISNUMBER($K17),IF(ISNUMBER($G17),ROUND($K17*$G17,2),ROUND($K17*$F17,2)),IF(ISNUMBER($G17),ROUND($I17*$G17,2),ROUND($I17*$F17,2)))</f>
        <v>0</v>
      </c>
      <c r="N17" s="29"/>
    </row>
    <row r="18" spans="1:14" ht="31.5" customHeight="1" x14ac:dyDescent="0.15">
      <c r="A18" s="60" t="s">
        <v>23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44">
        <f>M$16</f>
        <v>0</v>
      </c>
      <c r="N18" s="45"/>
    </row>
    <row r="19" spans="1:14" ht="26.25" customHeight="1" x14ac:dyDescent="0.15">
      <c r="A19" s="30" t="s">
        <v>24</v>
      </c>
      <c r="B19" s="31"/>
      <c r="C19" s="32" t="s">
        <v>25</v>
      </c>
      <c r="D19" s="23"/>
      <c r="E19" s="24"/>
      <c r="F19" s="25"/>
      <c r="G19" s="26"/>
      <c r="H19" s="27"/>
      <c r="I19" s="24"/>
      <c r="J19" s="24"/>
      <c r="K19" s="24"/>
      <c r="L19" s="24"/>
      <c r="M19" s="28"/>
      <c r="N19" s="29"/>
    </row>
    <row r="20" spans="1:14" ht="22.5" customHeight="1" x14ac:dyDescent="0.15">
      <c r="A20" s="33" t="s">
        <v>26</v>
      </c>
      <c r="B20" s="34"/>
      <c r="C20" s="35" t="s">
        <v>27</v>
      </c>
      <c r="D20" s="23"/>
      <c r="E20" s="24"/>
      <c r="F20" s="25"/>
      <c r="G20" s="26"/>
      <c r="H20" s="27"/>
      <c r="I20" s="24"/>
      <c r="J20" s="24"/>
      <c r="K20" s="24"/>
      <c r="L20" s="24"/>
      <c r="M20" s="28"/>
      <c r="N20" s="29"/>
    </row>
    <row r="21" spans="1:14" ht="18.75" customHeight="1" x14ac:dyDescent="0.15">
      <c r="A21" s="33" t="s">
        <v>28</v>
      </c>
      <c r="B21" s="34"/>
      <c r="C21" s="46" t="s">
        <v>29</v>
      </c>
      <c r="D21" s="36" t="s">
        <v>22</v>
      </c>
      <c r="E21" s="37"/>
      <c r="F21" s="38">
        <v>0</v>
      </c>
      <c r="G21" s="39"/>
      <c r="H21" s="40">
        <v>2</v>
      </c>
      <c r="I21" s="41"/>
      <c r="J21" s="42"/>
      <c r="K21" s="41"/>
      <c r="L21" s="41"/>
      <c r="M21" s="43">
        <f>IF(ISNUMBER($K21),IF(ISNUMBER($G21),ROUND($K21*$G21,2),ROUND($K21*$F21,2)),IF(ISNUMBER($G21),ROUND($I21*$G21,2),ROUND($I21*$F21,2)))</f>
        <v>0</v>
      </c>
      <c r="N21" s="29"/>
    </row>
    <row r="22" spans="1:14" ht="22.5" customHeight="1" x14ac:dyDescent="0.15">
      <c r="A22" s="33" t="s">
        <v>30</v>
      </c>
      <c r="B22" s="34"/>
      <c r="C22" s="35" t="s">
        <v>31</v>
      </c>
      <c r="D22" s="23"/>
      <c r="E22" s="24"/>
      <c r="F22" s="25"/>
      <c r="G22" s="26"/>
      <c r="H22" s="27"/>
      <c r="I22" s="24"/>
      <c r="J22" s="24"/>
      <c r="K22" s="24"/>
      <c r="L22" s="24"/>
      <c r="M22" s="28"/>
      <c r="N22" s="29"/>
    </row>
    <row r="23" spans="1:14" ht="18.75" customHeight="1" x14ac:dyDescent="0.15">
      <c r="A23" s="33" t="s">
        <v>32</v>
      </c>
      <c r="B23" s="34"/>
      <c r="C23" s="46" t="s">
        <v>33</v>
      </c>
      <c r="D23" s="36" t="s">
        <v>34</v>
      </c>
      <c r="E23" s="47"/>
      <c r="F23" s="48">
        <v>0</v>
      </c>
      <c r="G23" s="49"/>
      <c r="H23" s="40">
        <v>2</v>
      </c>
      <c r="I23" s="41"/>
      <c r="J23" s="42"/>
      <c r="K23" s="41"/>
      <c r="L23" s="41"/>
      <c r="M23" s="43">
        <f t="shared" ref="M23:M27" si="0">IF(ISNUMBER($K23),IF(ISNUMBER($G23),ROUND($K23*$G23,2),ROUND($K23*$F23,2)),IF(ISNUMBER($G23),ROUND($I23*$G23,2),ROUND($I23*$F23,2)))</f>
        <v>0</v>
      </c>
      <c r="N23" s="29"/>
    </row>
    <row r="24" spans="1:14" ht="18.75" customHeight="1" x14ac:dyDescent="0.15">
      <c r="A24" s="33" t="s">
        <v>35</v>
      </c>
      <c r="B24" s="34"/>
      <c r="C24" s="46" t="s">
        <v>36</v>
      </c>
      <c r="D24" s="36" t="s">
        <v>34</v>
      </c>
      <c r="E24" s="47"/>
      <c r="F24" s="48">
        <v>0</v>
      </c>
      <c r="G24" s="49"/>
      <c r="H24" s="40">
        <v>2</v>
      </c>
      <c r="I24" s="41"/>
      <c r="J24" s="42"/>
      <c r="K24" s="41"/>
      <c r="L24" s="41"/>
      <c r="M24" s="43">
        <f t="shared" si="0"/>
        <v>0</v>
      </c>
      <c r="N24" s="29"/>
    </row>
    <row r="25" spans="1:14" ht="18.75" customHeight="1" x14ac:dyDescent="0.15">
      <c r="A25" s="33" t="s">
        <v>37</v>
      </c>
      <c r="B25" s="34"/>
      <c r="C25" s="46" t="s">
        <v>38</v>
      </c>
      <c r="D25" s="36" t="s">
        <v>34</v>
      </c>
      <c r="E25" s="47"/>
      <c r="F25" s="48">
        <v>0</v>
      </c>
      <c r="G25" s="49"/>
      <c r="H25" s="40">
        <v>2</v>
      </c>
      <c r="I25" s="41"/>
      <c r="J25" s="42"/>
      <c r="K25" s="41"/>
      <c r="L25" s="41"/>
      <c r="M25" s="43">
        <f t="shared" si="0"/>
        <v>0</v>
      </c>
      <c r="N25" s="29"/>
    </row>
    <row r="26" spans="1:14" ht="18.75" customHeight="1" x14ac:dyDescent="0.15">
      <c r="A26" s="33" t="s">
        <v>39</v>
      </c>
      <c r="B26" s="34"/>
      <c r="C26" s="46" t="s">
        <v>40</v>
      </c>
      <c r="D26" s="36" t="s">
        <v>34</v>
      </c>
      <c r="E26" s="47"/>
      <c r="F26" s="48">
        <v>0</v>
      </c>
      <c r="G26" s="49"/>
      <c r="H26" s="40">
        <v>2</v>
      </c>
      <c r="I26" s="41"/>
      <c r="J26" s="42"/>
      <c r="K26" s="41"/>
      <c r="L26" s="41"/>
      <c r="M26" s="43">
        <f t="shared" si="0"/>
        <v>0</v>
      </c>
      <c r="N26" s="29"/>
    </row>
    <row r="27" spans="1:14" ht="18.75" customHeight="1" x14ac:dyDescent="0.15">
      <c r="A27" s="33" t="s">
        <v>41</v>
      </c>
      <c r="B27" s="34"/>
      <c r="C27" s="46" t="s">
        <v>42</v>
      </c>
      <c r="D27" s="36" t="s">
        <v>34</v>
      </c>
      <c r="E27" s="47"/>
      <c r="F27" s="48">
        <v>0</v>
      </c>
      <c r="G27" s="49"/>
      <c r="H27" s="40">
        <v>2</v>
      </c>
      <c r="I27" s="41"/>
      <c r="J27" s="42"/>
      <c r="K27" s="41"/>
      <c r="L27" s="41"/>
      <c r="M27" s="43">
        <f t="shared" si="0"/>
        <v>0</v>
      </c>
      <c r="N27" s="29"/>
    </row>
    <row r="28" spans="1:14" ht="31.5" customHeight="1" x14ac:dyDescent="0.15">
      <c r="A28" s="60" t="s">
        <v>43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44">
        <f>M$21+SUM(M$23:M$27)</f>
        <v>0</v>
      </c>
      <c r="N28" s="45"/>
    </row>
    <row r="29" spans="1:14" ht="26.25" customHeight="1" x14ac:dyDescent="0.15">
      <c r="A29" s="30" t="s">
        <v>44</v>
      </c>
      <c r="B29" s="31"/>
      <c r="C29" s="32" t="s">
        <v>45</v>
      </c>
      <c r="D29" s="23"/>
      <c r="E29" s="24"/>
      <c r="F29" s="25"/>
      <c r="G29" s="26"/>
      <c r="H29" s="27"/>
      <c r="I29" s="24"/>
      <c r="J29" s="24"/>
      <c r="K29" s="24"/>
      <c r="L29" s="24"/>
      <c r="M29" s="28"/>
      <c r="N29" s="29"/>
    </row>
    <row r="30" spans="1:14" ht="22.5" customHeight="1" x14ac:dyDescent="0.15">
      <c r="A30" s="33" t="s">
        <v>46</v>
      </c>
      <c r="B30" s="34"/>
      <c r="C30" s="35" t="s">
        <v>47</v>
      </c>
      <c r="D30" s="23"/>
      <c r="E30" s="24"/>
      <c r="F30" s="25"/>
      <c r="G30" s="26"/>
      <c r="H30" s="27"/>
      <c r="I30" s="24"/>
      <c r="J30" s="24"/>
      <c r="K30" s="24"/>
      <c r="L30" s="24"/>
      <c r="M30" s="28"/>
      <c r="N30" s="29"/>
    </row>
    <row r="31" spans="1:14" ht="18.75" customHeight="1" x14ac:dyDescent="0.15">
      <c r="A31" s="33" t="s">
        <v>48</v>
      </c>
      <c r="B31" s="34"/>
      <c r="C31" s="46" t="s">
        <v>49</v>
      </c>
      <c r="D31" s="36" t="s">
        <v>34</v>
      </c>
      <c r="E31" s="47"/>
      <c r="F31" s="48">
        <v>0</v>
      </c>
      <c r="G31" s="49"/>
      <c r="H31" s="40">
        <v>2</v>
      </c>
      <c r="I31" s="41"/>
      <c r="J31" s="42"/>
      <c r="K31" s="41"/>
      <c r="L31" s="41"/>
      <c r="M31" s="43">
        <f t="shared" ref="M31:M32" si="1">IF(ISNUMBER($K31),IF(ISNUMBER($G31),ROUND($K31*$G31,2),ROUND($K31*$F31,2)),IF(ISNUMBER($G31),ROUND($I31*$G31,2),ROUND($I31*$F31,2)))</f>
        <v>0</v>
      </c>
      <c r="N31" s="29"/>
    </row>
    <row r="32" spans="1:14" ht="18.75" customHeight="1" x14ac:dyDescent="0.15">
      <c r="A32" s="33" t="s">
        <v>50</v>
      </c>
      <c r="B32" s="34"/>
      <c r="C32" s="46" t="s">
        <v>51</v>
      </c>
      <c r="D32" s="36" t="s">
        <v>34</v>
      </c>
      <c r="E32" s="47"/>
      <c r="F32" s="48">
        <v>0</v>
      </c>
      <c r="G32" s="49"/>
      <c r="H32" s="40">
        <v>2</v>
      </c>
      <c r="I32" s="41"/>
      <c r="J32" s="42"/>
      <c r="K32" s="41"/>
      <c r="L32" s="41"/>
      <c r="M32" s="43">
        <f t="shared" si="1"/>
        <v>0</v>
      </c>
      <c r="N32" s="29"/>
    </row>
    <row r="33" spans="1:14" ht="22.5" customHeight="1" x14ac:dyDescent="0.15">
      <c r="A33" s="33" t="s">
        <v>52</v>
      </c>
      <c r="B33" s="34"/>
      <c r="C33" s="35" t="s">
        <v>53</v>
      </c>
      <c r="D33" s="23"/>
      <c r="E33" s="24"/>
      <c r="F33" s="25"/>
      <c r="G33" s="26"/>
      <c r="H33" s="27"/>
      <c r="I33" s="24"/>
      <c r="J33" s="24"/>
      <c r="K33" s="24"/>
      <c r="L33" s="24"/>
      <c r="M33" s="28"/>
      <c r="N33" s="29"/>
    </row>
    <row r="34" spans="1:14" ht="18.75" customHeight="1" x14ac:dyDescent="0.15">
      <c r="A34" s="33" t="s">
        <v>54</v>
      </c>
      <c r="B34" s="34"/>
      <c r="C34" s="46" t="s">
        <v>55</v>
      </c>
      <c r="D34" s="36" t="s">
        <v>34</v>
      </c>
      <c r="E34" s="47"/>
      <c r="F34" s="48">
        <v>0</v>
      </c>
      <c r="G34" s="49"/>
      <c r="H34" s="40">
        <v>2</v>
      </c>
      <c r="I34" s="41"/>
      <c r="J34" s="42"/>
      <c r="K34" s="41"/>
      <c r="L34" s="41"/>
      <c r="M34" s="43">
        <f>IF(ISNUMBER($K34),IF(ISNUMBER($G34),ROUND($K34*$G34,2),ROUND($K34*$F34,2)),IF(ISNUMBER($G34),ROUND($I34*$G34,2),ROUND($I34*$F34,2)))</f>
        <v>0</v>
      </c>
      <c r="N34" s="29"/>
    </row>
    <row r="35" spans="1:14" ht="22.5" customHeight="1" x14ac:dyDescent="0.15">
      <c r="A35" s="33" t="s">
        <v>56</v>
      </c>
      <c r="B35" s="34"/>
      <c r="C35" s="35" t="s">
        <v>57</v>
      </c>
      <c r="D35" s="23"/>
      <c r="E35" s="24"/>
      <c r="F35" s="25"/>
      <c r="G35" s="26"/>
      <c r="H35" s="27"/>
      <c r="I35" s="24"/>
      <c r="J35" s="24"/>
      <c r="K35" s="24"/>
      <c r="L35" s="24"/>
      <c r="M35" s="28"/>
      <c r="N35" s="29"/>
    </row>
    <row r="36" spans="1:14" ht="18.75" customHeight="1" x14ac:dyDescent="0.15">
      <c r="A36" s="33" t="s">
        <v>58</v>
      </c>
      <c r="B36" s="34"/>
      <c r="C36" s="46" t="s">
        <v>59</v>
      </c>
      <c r="D36" s="36" t="s">
        <v>34</v>
      </c>
      <c r="E36" s="47"/>
      <c r="F36" s="48">
        <v>0</v>
      </c>
      <c r="G36" s="49"/>
      <c r="H36" s="40">
        <v>2</v>
      </c>
      <c r="I36" s="41"/>
      <c r="J36" s="42"/>
      <c r="K36" s="41"/>
      <c r="L36" s="41"/>
      <c r="M36" s="43">
        <f t="shared" ref="M36:M38" si="2">IF(ISNUMBER($K36),IF(ISNUMBER($G36),ROUND($K36*$G36,2),ROUND($K36*$F36,2)),IF(ISNUMBER($G36),ROUND($I36*$G36,2),ROUND($I36*$F36,2)))</f>
        <v>0</v>
      </c>
      <c r="N36" s="29"/>
    </row>
    <row r="37" spans="1:14" ht="18.75" customHeight="1" x14ac:dyDescent="0.15">
      <c r="A37" s="33" t="s">
        <v>60</v>
      </c>
      <c r="B37" s="34"/>
      <c r="C37" s="46" t="s">
        <v>61</v>
      </c>
      <c r="D37" s="36" t="s">
        <v>62</v>
      </c>
      <c r="E37" s="47"/>
      <c r="F37" s="48">
        <v>0</v>
      </c>
      <c r="G37" s="49"/>
      <c r="H37" s="40">
        <v>2</v>
      </c>
      <c r="I37" s="41"/>
      <c r="J37" s="42"/>
      <c r="K37" s="41"/>
      <c r="L37" s="41"/>
      <c r="M37" s="43">
        <f t="shared" si="2"/>
        <v>0</v>
      </c>
      <c r="N37" s="29"/>
    </row>
    <row r="38" spans="1:14" ht="18.75" customHeight="1" x14ac:dyDescent="0.15">
      <c r="A38" s="33" t="s">
        <v>63</v>
      </c>
      <c r="B38" s="34"/>
      <c r="C38" s="46" t="s">
        <v>64</v>
      </c>
      <c r="D38" s="36" t="s">
        <v>62</v>
      </c>
      <c r="E38" s="47"/>
      <c r="F38" s="48">
        <v>0</v>
      </c>
      <c r="G38" s="49"/>
      <c r="H38" s="40">
        <v>2</v>
      </c>
      <c r="I38" s="41"/>
      <c r="J38" s="42"/>
      <c r="K38" s="41"/>
      <c r="L38" s="41"/>
      <c r="M38" s="43">
        <f t="shared" si="2"/>
        <v>0</v>
      </c>
      <c r="N38" s="29"/>
    </row>
    <row r="39" spans="1:14" ht="22.5" customHeight="1" x14ac:dyDescent="0.15">
      <c r="A39" s="33" t="s">
        <v>65</v>
      </c>
      <c r="B39" s="34"/>
      <c r="C39" s="35" t="s">
        <v>66</v>
      </c>
      <c r="D39" s="23"/>
      <c r="E39" s="24"/>
      <c r="F39" s="25"/>
      <c r="G39" s="26"/>
      <c r="H39" s="27"/>
      <c r="I39" s="24"/>
      <c r="J39" s="24"/>
      <c r="K39" s="24"/>
      <c r="L39" s="24"/>
      <c r="M39" s="28"/>
      <c r="N39" s="29"/>
    </row>
    <row r="40" spans="1:14" ht="18.75" customHeight="1" x14ac:dyDescent="0.15">
      <c r="A40" s="33" t="s">
        <v>67</v>
      </c>
      <c r="B40" s="34"/>
      <c r="C40" s="46" t="s">
        <v>68</v>
      </c>
      <c r="D40" s="36" t="s">
        <v>62</v>
      </c>
      <c r="E40" s="47"/>
      <c r="F40" s="48">
        <v>0</v>
      </c>
      <c r="G40" s="49"/>
      <c r="H40" s="40">
        <v>2</v>
      </c>
      <c r="I40" s="41"/>
      <c r="J40" s="42"/>
      <c r="K40" s="41"/>
      <c r="L40" s="41"/>
      <c r="M40" s="43">
        <f t="shared" ref="M40:M41" si="3">IF(ISNUMBER($K40),IF(ISNUMBER($G40),ROUND($K40*$G40,2),ROUND($K40*$F40,2)),IF(ISNUMBER($G40),ROUND($I40*$G40,2),ROUND($I40*$F40,2)))</f>
        <v>0</v>
      </c>
      <c r="N40" s="29"/>
    </row>
    <row r="41" spans="1:14" ht="18.75" customHeight="1" x14ac:dyDescent="0.15">
      <c r="A41" s="33" t="s">
        <v>69</v>
      </c>
      <c r="B41" s="34"/>
      <c r="C41" s="46" t="s">
        <v>70</v>
      </c>
      <c r="D41" s="36" t="s">
        <v>62</v>
      </c>
      <c r="E41" s="47"/>
      <c r="F41" s="48">
        <v>0</v>
      </c>
      <c r="G41" s="49"/>
      <c r="H41" s="40">
        <v>2</v>
      </c>
      <c r="I41" s="41"/>
      <c r="J41" s="42"/>
      <c r="K41" s="41"/>
      <c r="L41" s="41"/>
      <c r="M41" s="43">
        <f t="shared" si="3"/>
        <v>0</v>
      </c>
      <c r="N41" s="29"/>
    </row>
    <row r="42" spans="1:14" ht="31.5" customHeight="1" x14ac:dyDescent="0.15">
      <c r="A42" s="60" t="s">
        <v>71</v>
      </c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44">
        <f>SUM(M$31:M$32)+M$34+SUM(M$36:M$38)+SUM(M$40:M$41)</f>
        <v>0</v>
      </c>
      <c r="N42" s="45"/>
    </row>
    <row r="43" spans="1:14" ht="26.25" customHeight="1" x14ac:dyDescent="0.15">
      <c r="A43" s="30" t="s">
        <v>72</v>
      </c>
      <c r="B43" s="31"/>
      <c r="C43" s="32" t="s">
        <v>73</v>
      </c>
      <c r="D43" s="23"/>
      <c r="E43" s="24"/>
      <c r="F43" s="25"/>
      <c r="G43" s="26"/>
      <c r="H43" s="27"/>
      <c r="I43" s="24"/>
      <c r="J43" s="24"/>
      <c r="K43" s="24"/>
      <c r="L43" s="24"/>
      <c r="M43" s="28"/>
      <c r="N43" s="29"/>
    </row>
    <row r="44" spans="1:14" ht="22.5" customHeight="1" x14ac:dyDescent="0.15">
      <c r="A44" s="33" t="s">
        <v>74</v>
      </c>
      <c r="B44" s="34"/>
      <c r="C44" s="35" t="s">
        <v>75</v>
      </c>
      <c r="D44" s="36" t="s">
        <v>34</v>
      </c>
      <c r="E44" s="47"/>
      <c r="F44" s="48">
        <v>0</v>
      </c>
      <c r="G44" s="49"/>
      <c r="H44" s="40">
        <v>2</v>
      </c>
      <c r="I44" s="41"/>
      <c r="J44" s="42"/>
      <c r="K44" s="41"/>
      <c r="L44" s="41"/>
      <c r="M44" s="43">
        <f t="shared" ref="M44:M45" si="4">IF(ISNUMBER($K44),IF(ISNUMBER($G44),ROUND($K44*$G44,2),ROUND($K44*$F44,2)),IF(ISNUMBER($G44),ROUND($I44*$G44,2),ROUND($I44*$F44,2)))</f>
        <v>0</v>
      </c>
      <c r="N44" s="29"/>
    </row>
    <row r="45" spans="1:14" ht="22.5" customHeight="1" x14ac:dyDescent="0.15">
      <c r="A45" s="33" t="s">
        <v>76</v>
      </c>
      <c r="B45" s="34"/>
      <c r="C45" s="35" t="s">
        <v>77</v>
      </c>
      <c r="D45" s="36" t="s">
        <v>62</v>
      </c>
      <c r="E45" s="47"/>
      <c r="F45" s="48">
        <v>0</v>
      </c>
      <c r="G45" s="49"/>
      <c r="H45" s="40">
        <v>2</v>
      </c>
      <c r="I45" s="41"/>
      <c r="J45" s="42"/>
      <c r="K45" s="41"/>
      <c r="L45" s="41"/>
      <c r="M45" s="43">
        <f t="shared" si="4"/>
        <v>0</v>
      </c>
      <c r="N45" s="29"/>
    </row>
    <row r="46" spans="1:14" ht="31.5" customHeight="1" x14ac:dyDescent="0.15">
      <c r="A46" s="60" t="s">
        <v>78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44">
        <f>SUM(M$44:M$45)</f>
        <v>0</v>
      </c>
      <c r="N46" s="45"/>
    </row>
    <row r="47" spans="1:14" ht="26.25" customHeight="1" x14ac:dyDescent="0.15">
      <c r="A47" s="30" t="s">
        <v>79</v>
      </c>
      <c r="B47" s="31"/>
      <c r="C47" s="32" t="s">
        <v>80</v>
      </c>
      <c r="D47" s="23"/>
      <c r="E47" s="24"/>
      <c r="F47" s="25"/>
      <c r="G47" s="26"/>
      <c r="H47" s="27"/>
      <c r="I47" s="24"/>
      <c r="J47" s="24"/>
      <c r="K47" s="24"/>
      <c r="L47" s="24"/>
      <c r="M47" s="28"/>
      <c r="N47" s="29"/>
    </row>
    <row r="48" spans="1:14" ht="22.5" customHeight="1" x14ac:dyDescent="0.15">
      <c r="A48" s="33" t="s">
        <v>81</v>
      </c>
      <c r="B48" s="34"/>
      <c r="C48" s="35" t="s">
        <v>82</v>
      </c>
      <c r="D48" s="36" t="s">
        <v>34</v>
      </c>
      <c r="E48" s="47"/>
      <c r="F48" s="48">
        <v>0</v>
      </c>
      <c r="G48" s="49"/>
      <c r="H48" s="40">
        <v>2</v>
      </c>
      <c r="I48" s="41"/>
      <c r="J48" s="42"/>
      <c r="K48" s="41"/>
      <c r="L48" s="41"/>
      <c r="M48" s="43">
        <f t="shared" ref="M48:M51" si="5">IF(ISNUMBER($K48),IF(ISNUMBER($G48),ROUND($K48*$G48,2),ROUND($K48*$F48,2)),IF(ISNUMBER($G48),ROUND($I48*$G48,2),ROUND($I48*$F48,2)))</f>
        <v>0</v>
      </c>
      <c r="N48" s="29"/>
    </row>
    <row r="49" spans="1:14" ht="22.5" customHeight="1" x14ac:dyDescent="0.15">
      <c r="A49" s="33" t="s">
        <v>83</v>
      </c>
      <c r="B49" s="34"/>
      <c r="C49" s="35" t="s">
        <v>97</v>
      </c>
      <c r="D49" s="36" t="s">
        <v>62</v>
      </c>
      <c r="E49" s="47"/>
      <c r="F49" s="48">
        <v>0</v>
      </c>
      <c r="G49" s="49"/>
      <c r="H49" s="40">
        <v>2</v>
      </c>
      <c r="I49" s="41"/>
      <c r="J49" s="42"/>
      <c r="K49" s="41"/>
      <c r="L49" s="41"/>
      <c r="M49" s="43">
        <f t="shared" si="5"/>
        <v>0</v>
      </c>
      <c r="N49" s="29"/>
    </row>
    <row r="50" spans="1:14" ht="22.5" customHeight="1" x14ac:dyDescent="0.15">
      <c r="A50" s="33" t="s">
        <v>95</v>
      </c>
      <c r="B50" s="34"/>
      <c r="C50" s="35" t="s">
        <v>94</v>
      </c>
      <c r="D50" s="36" t="s">
        <v>34</v>
      </c>
      <c r="E50" s="47"/>
      <c r="F50" s="48">
        <v>0</v>
      </c>
      <c r="G50" s="49"/>
      <c r="H50" s="40">
        <v>2</v>
      </c>
      <c r="I50" s="41"/>
      <c r="J50" s="42"/>
      <c r="K50" s="41"/>
      <c r="L50" s="41"/>
      <c r="M50" s="43">
        <f t="shared" si="5"/>
        <v>0</v>
      </c>
      <c r="N50" s="29"/>
    </row>
    <row r="51" spans="1:14" ht="22.5" customHeight="1" x14ac:dyDescent="0.15">
      <c r="A51" s="33" t="s">
        <v>96</v>
      </c>
      <c r="B51" s="34"/>
      <c r="C51" s="35" t="s">
        <v>97</v>
      </c>
      <c r="D51" s="36" t="s">
        <v>62</v>
      </c>
      <c r="E51" s="47"/>
      <c r="F51" s="48">
        <v>0</v>
      </c>
      <c r="G51" s="49"/>
      <c r="H51" s="40">
        <v>2</v>
      </c>
      <c r="I51" s="41"/>
      <c r="J51" s="42"/>
      <c r="K51" s="41"/>
      <c r="L51" s="41"/>
      <c r="M51" s="43">
        <f t="shared" si="5"/>
        <v>0</v>
      </c>
      <c r="N51" s="29"/>
    </row>
    <row r="52" spans="1:14" ht="31.5" customHeight="1" x14ac:dyDescent="0.15">
      <c r="A52" s="60" t="s">
        <v>84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44">
        <f>SUM(M$48:M$49)</f>
        <v>0</v>
      </c>
      <c r="N52" s="45"/>
    </row>
    <row r="53" spans="1:14" ht="26.25" customHeight="1" x14ac:dyDescent="0.15">
      <c r="A53" s="30" t="s">
        <v>85</v>
      </c>
      <c r="B53" s="31"/>
      <c r="C53" s="32" t="s">
        <v>86</v>
      </c>
      <c r="D53" s="23"/>
      <c r="E53" s="24"/>
      <c r="F53" s="25"/>
      <c r="G53" s="26"/>
      <c r="H53" s="27"/>
      <c r="I53" s="24"/>
      <c r="J53" s="24"/>
      <c r="K53" s="24"/>
      <c r="L53" s="24"/>
      <c r="M53" s="28"/>
      <c r="N53" s="29"/>
    </row>
    <row r="54" spans="1:14" ht="22.5" customHeight="1" x14ac:dyDescent="0.15">
      <c r="A54" s="33" t="s">
        <v>87</v>
      </c>
      <c r="B54" s="34"/>
      <c r="C54" s="35" t="s">
        <v>88</v>
      </c>
      <c r="D54" s="36" t="s">
        <v>34</v>
      </c>
      <c r="E54" s="47"/>
      <c r="F54" s="48">
        <v>0</v>
      </c>
      <c r="G54" s="49"/>
      <c r="H54" s="40">
        <v>2</v>
      </c>
      <c r="I54" s="41"/>
      <c r="J54" s="42"/>
      <c r="K54" s="41"/>
      <c r="L54" s="41"/>
      <c r="M54" s="43">
        <f>IF(ISNUMBER($K54),IF(ISNUMBER($G54),ROUND($K54*$G54,2),ROUND($K54*$F54,2)),IF(ISNUMBER($G54),ROUND($I54*$G54,2),ROUND($I54*$F54,2)))</f>
        <v>0</v>
      </c>
      <c r="N54" s="29"/>
    </row>
    <row r="55" spans="1:14" ht="31.5" customHeight="1" x14ac:dyDescent="0.15">
      <c r="A55" s="60" t="s">
        <v>89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44">
        <f>M$54</f>
        <v>0</v>
      </c>
      <c r="N55" s="45"/>
    </row>
    <row r="56" spans="1:14" ht="18.75" customHeight="1" x14ac:dyDescent="0.15">
      <c r="A56" s="66" t="s">
        <v>107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50">
        <f>M$16+M$21+SUM(M$23:M$27)+SUM(M$31:M$32)+M$34+SUM(M$36:M$38)+SUM(M$40:M$41)+SUM(M$44:M$45)+SUM(M$48:M$49)+M$54</f>
        <v>0</v>
      </c>
      <c r="N56" s="51"/>
    </row>
    <row r="57" spans="1:14" ht="18" customHeight="1" x14ac:dyDescent="0.15">
      <c r="A57" s="64" t="s">
        <v>90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52">
        <f>(SUMIF($H$13:$H$55,2,$M$13:$M$55))*0.2</f>
        <v>0</v>
      </c>
      <c r="N57" s="51"/>
    </row>
    <row r="58" spans="1:14" ht="19.5" customHeight="1" x14ac:dyDescent="0.15">
      <c r="A58" s="62" t="s">
        <v>108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53">
        <f>SUM(M$56:M$57)</f>
        <v>0</v>
      </c>
      <c r="N58" s="51"/>
    </row>
    <row r="60" spans="1:14" ht="15" customHeight="1" thickBot="1" x14ac:dyDescent="0.2"/>
    <row r="61" spans="1:14" ht="15" customHeight="1" x14ac:dyDescent="0.15">
      <c r="A61" s="57" t="s">
        <v>98</v>
      </c>
      <c r="C61" s="54" t="s">
        <v>99</v>
      </c>
    </row>
    <row r="62" spans="1:14" ht="15" customHeight="1" x14ac:dyDescent="0.15">
      <c r="A62" s="58"/>
      <c r="C62" s="55" t="s">
        <v>100</v>
      </c>
    </row>
    <row r="63" spans="1:14" ht="15" customHeight="1" x14ac:dyDescent="0.15">
      <c r="A63" s="58"/>
      <c r="C63" s="55" t="s">
        <v>101</v>
      </c>
    </row>
    <row r="64" spans="1:14" ht="15" customHeight="1" x14ac:dyDescent="0.15">
      <c r="A64" s="58"/>
      <c r="C64" s="55" t="s">
        <v>102</v>
      </c>
    </row>
    <row r="65" spans="1:3" ht="15" customHeight="1" x14ac:dyDescent="0.15">
      <c r="A65" s="58"/>
      <c r="C65" s="55" t="s">
        <v>103</v>
      </c>
    </row>
    <row r="66" spans="1:3" ht="15" customHeight="1" thickBot="1" x14ac:dyDescent="0.2">
      <c r="A66" s="59"/>
      <c r="C66" s="56" t="s">
        <v>104</v>
      </c>
    </row>
  </sheetData>
  <mergeCells count="20">
    <mergeCell ref="A18:L18"/>
    <mergeCell ref="A6:M6"/>
    <mergeCell ref="C4:I4"/>
    <mergeCell ref="A5:M5"/>
    <mergeCell ref="A1:M2"/>
    <mergeCell ref="C3:I3"/>
    <mergeCell ref="A11:M11"/>
    <mergeCell ref="A8:M8"/>
    <mergeCell ref="A9:M9"/>
    <mergeCell ref="A10:M10"/>
    <mergeCell ref="A7:M7"/>
    <mergeCell ref="A61:A66"/>
    <mergeCell ref="A28:L28"/>
    <mergeCell ref="A42:L42"/>
    <mergeCell ref="A46:L46"/>
    <mergeCell ref="A52:L52"/>
    <mergeCell ref="A58:L58"/>
    <mergeCell ref="A57:L57"/>
    <mergeCell ref="A56:L56"/>
    <mergeCell ref="A55:L55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:N10 A52:N55 A15:B15 D15:N15 A16:N16 A18:N48 A49:B49 D49:N49 A14:N14 B1:N1 A12:N13 B11:N11 A57:N57 B56:N56 B58:N58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11  PEINTURE</vt:lpstr>
      <vt:lpstr>'LOT 11  PEINTURE'!Impression_des_titres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2025-06-19T09:22:17Z</dcterms:modified>
</cp:coreProperties>
</file>